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mrpin\Desktop\tendrofy\live Code Details\Billing System Tendrofy\"/>
    </mc:Choice>
  </mc:AlternateContent>
  <xr:revisionPtr revIDLastSave="0" documentId="13_ncr:1_{15A191A2-919F-40A0-80B7-7EEAE536FED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BOQ - G+2 Residential" sheetId="1" r:id="rId1"/>
  </sheets>
  <definedNames>
    <definedName name="_xlnm.Print_Titles" localSheetId="0">'BOQ - G+2 Residential'!$1:$9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0" i="1" l="1"/>
  <c r="G96" i="1"/>
  <c r="G11" i="1"/>
  <c r="G91" i="1"/>
  <c r="G90" i="1"/>
  <c r="G89" i="1"/>
  <c r="G88" i="1"/>
  <c r="G87" i="1"/>
  <c r="G86" i="1"/>
  <c r="G85" i="1"/>
  <c r="G83" i="1"/>
  <c r="G82" i="1"/>
  <c r="G81" i="1"/>
  <c r="G79" i="1"/>
  <c r="G78" i="1"/>
  <c r="G77" i="1"/>
  <c r="G76" i="1"/>
  <c r="G75" i="1"/>
  <c r="G73" i="1"/>
  <c r="G72" i="1"/>
  <c r="G71" i="1"/>
  <c r="G70" i="1"/>
  <c r="G69" i="1"/>
  <c r="G68" i="1"/>
  <c r="G67" i="1"/>
  <c r="G66" i="1"/>
  <c r="G65" i="1"/>
  <c r="G63" i="1"/>
  <c r="G62" i="1"/>
  <c r="G61" i="1"/>
  <c r="G60" i="1"/>
  <c r="G59" i="1"/>
  <c r="G58" i="1"/>
  <c r="G57" i="1"/>
  <c r="G55" i="1"/>
  <c r="G54" i="1"/>
  <c r="G53" i="1"/>
  <c r="G52" i="1"/>
  <c r="G51" i="1"/>
  <c r="G50" i="1"/>
  <c r="G49" i="1"/>
  <c r="G47" i="1"/>
  <c r="G46" i="1"/>
  <c r="G45" i="1"/>
  <c r="G44" i="1"/>
  <c r="G43" i="1"/>
  <c r="G42" i="1"/>
  <c r="G40" i="1"/>
  <c r="G39" i="1"/>
  <c r="G38" i="1"/>
  <c r="G37" i="1"/>
  <c r="G35" i="1"/>
  <c r="G34" i="1"/>
  <c r="G33" i="1"/>
  <c r="G31" i="1"/>
  <c r="G30" i="1"/>
  <c r="G28" i="1"/>
  <c r="G27" i="1"/>
  <c r="G26" i="1"/>
  <c r="G24" i="1"/>
  <c r="G23" i="1"/>
  <c r="G22" i="1"/>
  <c r="G21" i="1"/>
  <c r="G20" i="1"/>
  <c r="G19" i="1"/>
  <c r="G18" i="1"/>
  <c r="G17" i="1"/>
  <c r="G16" i="1"/>
  <c r="G14" i="1"/>
  <c r="G13" i="1"/>
  <c r="G12" i="1"/>
  <c r="G93" i="1" l="1"/>
  <c r="G94" i="1" s="1"/>
  <c r="G95" i="1" l="1"/>
  <c r="G98" i="1" s="1"/>
</calcChain>
</file>

<file path=xl/sharedStrings.xml><?xml version="1.0" encoding="utf-8"?>
<sst xmlns="http://schemas.openxmlformats.org/spreadsheetml/2006/main" count="258" uniqueCount="198">
  <si>
    <t>TENDROFY.COM  |  Professional Construction Estimating Tools</t>
  </si>
  <si>
    <t>BILL OF QUANTITIES (BOQ)  —  G+2 INDIAN RESIDENTIAL BUILDING</t>
  </si>
  <si>
    <t>Project</t>
  </si>
  <si>
    <t>G+2 Residential House — Plot Size 35×60 ft (2100 sq.ft)</t>
  </si>
  <si>
    <t>Location</t>
  </si>
  <si>
    <t>Specification</t>
  </si>
  <si>
    <t>As per CPWD Specifications 2019 &amp; DSR 2023</t>
  </si>
  <si>
    <t>Floors</t>
  </si>
  <si>
    <t>Ground Floor + First Floor + Second Floor</t>
  </si>
  <si>
    <t>Total BUA</t>
  </si>
  <si>
    <t>Approx. 5,200 sq.ft (All Floors) | FAR as per local bylaws</t>
  </si>
  <si>
    <t>Prepared by</t>
  </si>
  <si>
    <t>Tendrofy.com  |  www.tendrofy.com</t>
  </si>
  <si>
    <t>Sl.
No.</t>
  </si>
  <si>
    <t>Work Item
Code</t>
  </si>
  <si>
    <t>Work Description</t>
  </si>
  <si>
    <t>Unit</t>
  </si>
  <si>
    <t>Qty.</t>
  </si>
  <si>
    <t>Rate
(₹)</t>
  </si>
  <si>
    <t>Amount
(₹)</t>
  </si>
  <si>
    <t>1.  SITE PREPARATION &amp; EARTHWORK</t>
  </si>
  <si>
    <t>E-1</t>
  </si>
  <si>
    <t>Site clearance — removing shrubs, bushes, rubbish etc. and disposal within 50m lead</t>
  </si>
  <si>
    <t>Sqm</t>
  </si>
  <si>
    <t>E-2</t>
  </si>
  <si>
    <t>Excavation for foundation in ordinary soil — depth up to 1.5m, including dressing of sides &amp; bottom and disposal of excavated soil up to 50m lead</t>
  </si>
  <si>
    <t>Cum</t>
  </si>
  <si>
    <t>E-3</t>
  </si>
  <si>
    <t>Filling in plinth with good earth in layers of 200mm and consolidating each layer with hand tampers, including watering</t>
  </si>
  <si>
    <t>E-4</t>
  </si>
  <si>
    <t>Anti-termite treatment to soil before PCC — chlorpyrifos 1% emulsion @ 5 lit/sqm</t>
  </si>
  <si>
    <t>2.  CONCRETE WORK (PCC &amp; RCC)</t>
  </si>
  <si>
    <t>C-1</t>
  </si>
  <si>
    <t>PCC M10 (1:3:6) in foundation bed, 150mm thick — including form work, curing etc.</t>
  </si>
  <si>
    <t>C-2</t>
  </si>
  <si>
    <t>RCC M20 (1:1.5:3) in isolated column footings — including form work, vibration, curing as per CPWD Spec.</t>
  </si>
  <si>
    <t>C-3</t>
  </si>
  <si>
    <t>RCC M20 in plinth beam (230×300mm) — including form work, vibration, curing</t>
  </si>
  <si>
    <t>C-4</t>
  </si>
  <si>
    <t>RCC M20 in columns (230×450mm &amp; 230×300mm) — G.F., F.F., S.F. — including form work</t>
  </si>
  <si>
    <t>C-5</t>
  </si>
  <si>
    <t>RCC M20 in beams (230×450mm) — all floors — including form work, curing</t>
  </si>
  <si>
    <t>C-6</t>
  </si>
  <si>
    <t>RCC M20 in roof slab 125mm thick — all floors (GF, FF, SF roof) — including form work</t>
  </si>
  <si>
    <t>C-7</t>
  </si>
  <si>
    <t>RCC M20 in sunshade / chajja (75mm thick) — including form work</t>
  </si>
  <si>
    <t>C-8</t>
  </si>
  <si>
    <t>RCC M20 in staircase waist slab + steps — all flights — including form work</t>
  </si>
  <si>
    <t>C-9</t>
  </si>
  <si>
    <t>PCC M15 for floor bed (100mm thick) — all floors</t>
  </si>
  <si>
    <t>3.  BRICKWORK &amp; MASONRY</t>
  </si>
  <si>
    <t>B-1</t>
  </si>
  <si>
    <t>Brick masonry in CM 1:5 in foundation &amp; plinth below ground level using 1st class modular bricks</t>
  </si>
  <si>
    <t>B-2</t>
  </si>
  <si>
    <t>Brick masonry in CM 1:6 in superstructure (230mm thick) — all floors — 1st class modular bricks</t>
  </si>
  <si>
    <t>B-3</t>
  </si>
  <si>
    <t>Brick masonry in CM 1:6 in superstructure (115mm thick partition walls) — all floors</t>
  </si>
  <si>
    <t>4.  STEEL REINFORCEMENT (Fe-500 HYSD)</t>
  </si>
  <si>
    <t>S-1</t>
  </si>
  <si>
    <t>Supply, fabrication &amp; placing TMT Fe-500 bars — all dia — footings, columns, beams, slabs etc. as per structural drawing</t>
  </si>
  <si>
    <t>MT</t>
  </si>
  <si>
    <t>S-2</t>
  </si>
  <si>
    <t>Binding wire (annealed GI wire) — for tying reinforcement</t>
  </si>
  <si>
    <t>Kg</t>
  </si>
  <si>
    <t>5.  WATERPROOFING WORKS</t>
  </si>
  <si>
    <t>W-1</t>
  </si>
  <si>
    <t>Waterproofing treatment on terrace — brick-bat coba with IPS finish, slope 1:100, avg. 120mm thick — as per CPWD Spec. 17.5</t>
  </si>
  <si>
    <t>W-2</t>
  </si>
  <si>
    <t>Waterproofing in bathrooms / wet areas — two-coat polymer modified cement slurry (Dr. Fixit / Sika equivalent)</t>
  </si>
  <si>
    <t>W-3</t>
  </si>
  <si>
    <t>Expanded polystyrene insulation board 25mm over terrace slab before waterproofing</t>
  </si>
  <si>
    <t>6.  PLASTERING &amp; POINTING</t>
  </si>
  <si>
    <t>P-1</t>
  </si>
  <si>
    <t>12mm Internal plaster in CM 1:6 (two coat) on brick walls — all floors including rounding of corners</t>
  </si>
  <si>
    <t>P-2</t>
  </si>
  <si>
    <t>20mm External plaster in CM 1:5 (two coat) — textured / smooth finish — all exterior walls</t>
  </si>
  <si>
    <t>P-3</t>
  </si>
  <si>
    <t>12mm Ceiling plaster CM 1:4 on RCC soffit — all floors</t>
  </si>
  <si>
    <t>P-4</t>
  </si>
  <si>
    <t>Plaster bead / PVC corner beads at all corners — external</t>
  </si>
  <si>
    <t>Rmt</t>
  </si>
  <si>
    <t>7.  FLOORING &amp; DADO</t>
  </si>
  <si>
    <t>F-1</t>
  </si>
  <si>
    <t>Vitrified tiles 600×600mm (Grade A, 8mm thick) in CM 1:4 bedding — all rooms GF, FF, SF — including joints filling with white cement</t>
  </si>
  <si>
    <t>F-2</t>
  </si>
  <si>
    <t>Anti-skid ceramic tiles 300×300mm in bathrooms, toilets, kitchen — CM 1:4 including pointing</t>
  </si>
  <si>
    <t>F-3</t>
  </si>
  <si>
    <t>Ceramic glazed wall tiles 300×450mm dado in bathrooms (up to 2.1m ht) — CM 1:3</t>
  </si>
  <si>
    <t>F-4</t>
  </si>
  <si>
    <t>Kota stone 25mm thick in verandah, passage, staircase — CM 1:4 bedding</t>
  </si>
  <si>
    <t>F-5</t>
  </si>
  <si>
    <t>Granite 18mm polished in kitchen platform, window sills, stair treads/risers</t>
  </si>
  <si>
    <t>F-6</t>
  </si>
  <si>
    <t>Marble mosaic / PCC floor in parking/utility area — machine polished</t>
  </si>
  <si>
    <t>8.  DOORS, WINDOWS &amp; FRAMES</t>
  </si>
  <si>
    <t>D-1</t>
  </si>
  <si>
    <t>Main entrance door — Teak wood frame 100×75mm + flush door 40mm with teak veneer — complete with 3 hinges, 1 lock, bolts, stopper</t>
  </si>
  <si>
    <t>Nos</t>
  </si>
  <si>
    <t>D-2</t>
  </si>
  <si>
    <t>Internal panel doors — Sal wood frame 100×65mm + flush door 35mm — complete with hardware (per door)</t>
  </si>
  <si>
    <t>D-3</t>
  </si>
  <si>
    <t>Bathroom doors — WPC frame + solid WPC door 32mm — complete with hardware</t>
  </si>
  <si>
    <t>D-4</t>
  </si>
  <si>
    <t>UPVC sliding windows 3-track 2-panel — glass 5mm toughened — all floors (per sqm of opening)</t>
  </si>
  <si>
    <t>D-5</t>
  </si>
  <si>
    <t>Ventilators — UPVC frame with 4mm plain glass fixed pane</t>
  </si>
  <si>
    <t>D-6</t>
  </si>
  <si>
    <t>MS grills / window guards — 12mm square bars — including painting</t>
  </si>
  <si>
    <t>D-7</t>
  </si>
  <si>
    <t>Rolling shutter for garage — GI lath, self-locking, 65mm lath width — powder coated</t>
  </si>
  <si>
    <t>9.  ELECTRICAL INSTALLATION (CPWD Spec.)</t>
  </si>
  <si>
    <t>EL-1</t>
  </si>
  <si>
    <t>Main distribution board (MDB) — 3 phase, 63A MCB + RCCB — including earthing</t>
  </si>
  <si>
    <t>EL-2</t>
  </si>
  <si>
    <t>Sub distribution board (SDB) per floor — 4-way RCCB + MCBs</t>
  </si>
  <si>
    <t>EL-3</t>
  </si>
  <si>
    <t>Concealed wiring — FR PVC conduit 20mm + 1.5sqmm copper wire — light/fan points (per point)</t>
  </si>
  <si>
    <t>Point</t>
  </si>
  <si>
    <t>EL-4</t>
  </si>
  <si>
    <t>Power points — FR PVC conduit 25mm + 4sqmm copper wire — AC/geysers/refrigerator (per point)</t>
  </si>
  <si>
    <t>EL-5</t>
  </si>
  <si>
    <t>Modular switches &amp; sockets — Anchor/GM make — 6A, 16A — complete</t>
  </si>
  <si>
    <t>EL-6</t>
  </si>
  <si>
    <t>External service connection — LT cable 16sqmm, meter board, earthing, safety fittings — lumpsum</t>
  </si>
  <si>
    <t>LS</t>
  </si>
  <si>
    <t>EL-7</t>
  </si>
  <si>
    <t>Solar power preparation — conduit &amp; cable tray — roof to main board (lumpsum provision)</t>
  </si>
  <si>
    <t>10. PLUMBING &amp; SANITARY INSTALLATIONS</t>
  </si>
  <si>
    <t>PL-1</t>
  </si>
  <si>
    <t>CPVC hot &amp; cold water supply lines — 15mm, 20mm, 25mm pipes with fittings — all floors complete</t>
  </si>
  <si>
    <t>PL-2</t>
  </si>
  <si>
    <t>uPVC soil &amp; waste pipes — 110mm, 75mm, 50mm — with fittings, P-traps, floor traps — all floors</t>
  </si>
  <si>
    <t>PL-3</t>
  </si>
  <si>
    <t>CP fittings — washbasin mixer, shower mixer, health faucet, bib cocks — per bathroom (std. quality)</t>
  </si>
  <si>
    <t>PL-4</t>
  </si>
  <si>
    <t>Sanitary ware — EWC Indian + Western (2+3), Washbasin wall hung (4), urinal (1) — ISI marked</t>
  </si>
  <si>
    <t>Lot</t>
  </si>
  <si>
    <t>PL-5</t>
  </si>
  <si>
    <t>Underground sump RCC 10,000 lit (2.5×2.0×2.0m) — plastered inside, manhole cover</t>
  </si>
  <si>
    <t>PL-6</t>
  </si>
  <si>
    <t>Overhead tank HDPE 2,000 lit on GI frame 3.0m ht — with ball valve, overflow, GI pipes</t>
  </si>
  <si>
    <t>PL-7</t>
  </si>
  <si>
    <t>Septic tank RCC 3-chamber with soak pit — as per NBC design for 20 users</t>
  </si>
  <si>
    <t>PL-8</t>
  </si>
  <si>
    <t>Sewage connection to municipal drain — earthwork, PVC pipe, manholes</t>
  </si>
  <si>
    <t>PL-9</t>
  </si>
  <si>
    <t>Rain water harvesting pit — rubble soakaway 1.5m dia × 3.0m deep</t>
  </si>
  <si>
    <t>11. PAINTING &amp; FINISHING</t>
  </si>
  <si>
    <t>PT-1</t>
  </si>
  <si>
    <t>Interior wall — two coats putty + one coat primer + two coats acrylic emulsion paint (Asian/Berger) — all rooms</t>
  </si>
  <si>
    <t>PT-2</t>
  </si>
  <si>
    <t>Exterior — one coat primer + two coats weather shield / exterior emulsion paint on plastered surface</t>
  </si>
  <si>
    <t>PT-3</t>
  </si>
  <si>
    <t>Ceiling — one coat primer + two coats OBD / washable distemper</t>
  </si>
  <si>
    <t>PT-4</t>
  </si>
  <si>
    <t>Wood work — two coats wood primer + two coats synthetic enamel paint on doors, windows</t>
  </si>
  <si>
    <t>PT-5</t>
  </si>
  <si>
    <t>MS work — one coat red oxide + two coats enamel paint on grills, railings, shutters</t>
  </si>
  <si>
    <t>12. STAIRCASE &amp; RAILINGS</t>
  </si>
  <si>
    <t>SR-1</t>
  </si>
  <si>
    <t>RCC staircase with marble cladding on treads/risers 18mm polished — all flights</t>
  </si>
  <si>
    <t>SR-2</t>
  </si>
  <si>
    <t>MS railing with 40×40mm box section vertical posts + horizontal flats — painted — all floors</t>
  </si>
  <si>
    <t>SR-3</t>
  </si>
  <si>
    <t>Terrace parapet wall in brick masonry 230mm thick × 900mm ht with coping — plastered both sides</t>
  </si>
  <si>
    <t>13. MISCELLANEOUS &amp; EXTERNAL WORKS</t>
  </si>
  <si>
    <t>M-1</t>
  </si>
  <si>
    <t>Compound wall — brick masonry 230mm × 1.8m ht — CM 1:6 — plastered — with MS gate</t>
  </si>
  <si>
    <t>M-2</t>
  </si>
  <si>
    <t>Car parking slab / driveway — 150mm thick PCC M15 + paving blocks — including kerb stone</t>
  </si>
  <si>
    <t>M-3</t>
  </si>
  <si>
    <t>Landscape / garden — topsoil, turf, planting, kerb — front &amp; rear</t>
  </si>
  <si>
    <t>M-4</t>
  </si>
  <si>
    <t>Lift provision shaft (RCC walls 150mm thick) — for future elevator installation</t>
  </si>
  <si>
    <t>M-5</t>
  </si>
  <si>
    <t>Scaffolding, staging, shoring for complete construction work — lumpsum</t>
  </si>
  <si>
    <t>M-6</t>
  </si>
  <si>
    <t>Curing compound application on concrete surfaces — all RCC work</t>
  </si>
  <si>
    <t>M-7</t>
  </si>
  <si>
    <t>Shuttering oil, sundry materials, wastage @ 2% — lumpsum allowance</t>
  </si>
  <si>
    <t>SUB-TOTAL  (Direct Construction Cost)</t>
  </si>
  <si>
    <t>Contingency &amp; Unforeseen Items @ 3%</t>
  </si>
  <si>
    <t>Contractor's Profit &amp; Overhead @ 10%</t>
  </si>
  <si>
    <t>Rate per sq.ft of Built-up Area  (Total BUA ≈ 5200 sqft)</t>
  </si>
  <si>
    <t>NOTES &amp; ASSUMPTIONS:</t>
  </si>
  <si>
    <t>1.  Rates are based on CPWD DSR 2023 with prevailing market adjustment. Actual rates may vary by 10-15% based on location within India.</t>
  </si>
  <si>
    <t>2.  Plot size: 35×60 ft = 2100 sq.ft. G+2 building with 65% ground coverage = ~1365 sqft per floor. Total BUA ≈ 5200 sqft (including staircase, common areas).</t>
  </si>
  <si>
    <t>3.  All RCC work is M20 grade concrete with Fe-500 TMT steel as per IS 456:2000 and structural engineer's design.</t>
  </si>
  <si>
    <t>4.  Brick masonry in fly-ash/red brick first class conforming to IS 1077; CM proportions as specified.</t>
  </si>
  <si>
    <t>5.  This BOQ is indicative for budgetary purposes. Detailed BOQ must be prepared from approved architectural &amp; structural drawings.</t>
  </si>
  <si>
    <t>6.  Electrical &amp; Plumbing items are given as lump sum / points — detailed breakup to be drawn from services consultant.</t>
  </si>
  <si>
    <t>7.  Interior furnishings, modular kitchen, AC units, solar panels, lifts are NOT included.</t>
  </si>
  <si>
    <t>8.  Rates are EXCLUSIVE of land cost. Applicable stamp duty, registration charges extra.</t>
  </si>
  <si>
    <t>Source: CPWD Specifications 2019, DSR 2023 | Prepared by: Tendrofy.com</t>
  </si>
  <si>
    <t>© 2026 Tendrofy.com  |  All Rights Reserved  |  www.tendrofy.com  |  Professional Construction Estimating Platform</t>
  </si>
  <si>
    <t>GRAND TOTAL  (Rounded)</t>
  </si>
  <si>
    <t>GST on Construction Services @ 18%</t>
  </si>
  <si>
    <t>INDIA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</si>
</sst>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₹#,##0.00"/>
    <numFmt numFmtId="165" formatCode="\₹#,##0"/>
    <numFmt numFmtId="166" formatCode="\₹#,##0&quot; / sqft&quot;"/>
  </numFmts>
  <fonts count="14" x14ac:knownFonts="1">
    <font>
      <sz val="11"/>
      <color theme="1"/>
      <name val="Calibri"/>
      <family val="2"/>
      <charset val="1"/>
    </font>
    <font>
      <sz val="11"/>
      <name val="Calibri"/>
      <family val="2"/>
      <charset val="1"/>
    </font>
    <font>
      <b/>
      <sz val="10"/>
      <name val="Arial"/>
      <family val="2"/>
    </font>
    <font>
      <sz val="10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color theme="1"/>
      <name val="Calibri"/>
      <family val="2"/>
      <charset val="1"/>
    </font>
    <font>
      <i/>
      <sz val="10"/>
      <name val="Times New Roman"/>
      <family val="1"/>
    </font>
    <font>
      <sz val="10"/>
      <name val="Calibri"/>
      <family val="2"/>
      <charset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Fill="1"/>
    <xf numFmtId="164" fontId="3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right" vertical="center"/>
    </xf>
    <xf numFmtId="166" fontId="2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10" fillId="0" borderId="0" xfId="0" applyFont="1"/>
    <xf numFmtId="0" fontId="6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/>
    <xf numFmtId="164" fontId="2" fillId="0" borderId="1" xfId="0" applyNumberFormat="1" applyFont="1" applyFill="1" applyBorder="1" applyAlignment="1">
      <alignment horizontal="right" vertical="center"/>
    </xf>
    <xf numFmtId="165" fontId="2" fillId="0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8F4"/>
      <rgbColor rgb="FFF5F5F5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FF0E6"/>
      <rgbColor rgb="FFCCFFCC"/>
      <rgbColor rgb="FFFDE8D8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65C00"/>
      <rgbColor rgb="FF666699"/>
      <rgbColor rgb="FF969696"/>
      <rgbColor rgb="FF003366"/>
      <rgbColor rgb="FF339966"/>
      <rgbColor rgb="FF003300"/>
      <rgbColor rgb="FF4A4A4A"/>
      <rgbColor rgb="FFBF4500"/>
      <rgbColor rgb="FF993366"/>
      <rgbColor rgb="FF333399"/>
      <rgbColor rgb="FF2C2C2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4"/>
  <sheetViews>
    <sheetView tabSelected="1" zoomScaleNormal="100" workbookViewId="0">
      <selection activeCell="I4" sqref="I4"/>
    </sheetView>
  </sheetViews>
  <sheetFormatPr defaultColWidth="8.7109375" defaultRowHeight="15" x14ac:dyDescent="0.25"/>
  <cols>
    <col min="1" max="1" width="6" customWidth="1"/>
    <col min="2" max="2" width="18" customWidth="1"/>
    <col min="3" max="3" width="52" customWidth="1"/>
    <col min="4" max="7" width="13.28515625" customWidth="1"/>
  </cols>
  <sheetData>
    <row r="1" spans="1:7" ht="15.75" x14ac:dyDescent="0.25">
      <c r="A1" s="26" t="s">
        <v>0</v>
      </c>
      <c r="B1" s="26"/>
      <c r="C1" s="26"/>
      <c r="D1" s="26"/>
      <c r="E1" s="26"/>
      <c r="F1" s="26"/>
      <c r="G1" s="26"/>
    </row>
    <row r="2" spans="1:7" ht="21.75" customHeight="1" x14ac:dyDescent="0.25">
      <c r="A2" s="27" t="s">
        <v>1</v>
      </c>
      <c r="B2" s="27"/>
      <c r="C2" s="27"/>
      <c r="D2" s="27"/>
      <c r="E2" s="27"/>
      <c r="F2" s="27"/>
      <c r="G2" s="27"/>
    </row>
    <row r="3" spans="1:7" ht="16.5" customHeight="1" x14ac:dyDescent="0.25">
      <c r="A3" s="9" t="s">
        <v>2</v>
      </c>
      <c r="B3" s="9"/>
      <c r="C3" s="10" t="s">
        <v>3</v>
      </c>
      <c r="D3" s="10"/>
      <c r="E3" s="10"/>
      <c r="F3" s="10"/>
      <c r="G3" s="10"/>
    </row>
    <row r="4" spans="1:7" ht="16.5" customHeight="1" x14ac:dyDescent="0.25">
      <c r="A4" s="9" t="s">
        <v>4</v>
      </c>
      <c r="B4" s="9"/>
      <c r="C4" s="10" t="s">
        <v>197</v>
      </c>
      <c r="D4" s="10"/>
      <c r="E4" s="10"/>
      <c r="F4" s="10"/>
      <c r="G4" s="10"/>
    </row>
    <row r="5" spans="1:7" ht="16.5" customHeight="1" x14ac:dyDescent="0.25">
      <c r="A5" s="9" t="s">
        <v>5</v>
      </c>
      <c r="B5" s="9"/>
      <c r="C5" s="10" t="s">
        <v>6</v>
      </c>
      <c r="D5" s="10"/>
      <c r="E5" s="10"/>
      <c r="F5" s="10"/>
      <c r="G5" s="10"/>
    </row>
    <row r="6" spans="1:7" ht="16.5" customHeight="1" x14ac:dyDescent="0.25">
      <c r="A6" s="9" t="s">
        <v>7</v>
      </c>
      <c r="B6" s="9"/>
      <c r="C6" s="10" t="s">
        <v>8</v>
      </c>
      <c r="D6" s="10"/>
      <c r="E6" s="10"/>
      <c r="F6" s="10"/>
      <c r="G6" s="10"/>
    </row>
    <row r="7" spans="1:7" ht="16.5" customHeight="1" x14ac:dyDescent="0.25">
      <c r="A7" s="9" t="s">
        <v>9</v>
      </c>
      <c r="B7" s="9"/>
      <c r="C7" s="10" t="s">
        <v>10</v>
      </c>
      <c r="D7" s="10"/>
      <c r="E7" s="10"/>
      <c r="F7" s="10"/>
      <c r="G7" s="10"/>
    </row>
    <row r="8" spans="1:7" ht="16.5" customHeight="1" x14ac:dyDescent="0.25">
      <c r="A8" s="11" t="s">
        <v>11</v>
      </c>
      <c r="B8" s="11"/>
      <c r="C8" s="12" t="s">
        <v>12</v>
      </c>
      <c r="D8" s="12"/>
      <c r="E8" s="12"/>
      <c r="F8" s="12"/>
      <c r="G8" s="12"/>
    </row>
    <row r="9" spans="1:7" s="13" customFormat="1" ht="25.5" x14ac:dyDescent="0.2">
      <c r="A9" s="25" t="s">
        <v>13</v>
      </c>
      <c r="B9" s="25" t="s">
        <v>14</v>
      </c>
      <c r="C9" s="25" t="s">
        <v>15</v>
      </c>
      <c r="D9" s="25" t="s">
        <v>16</v>
      </c>
      <c r="E9" s="25" t="s">
        <v>17</v>
      </c>
      <c r="F9" s="25" t="s">
        <v>18</v>
      </c>
      <c r="G9" s="25" t="s">
        <v>19</v>
      </c>
    </row>
    <row r="10" spans="1:7" s="13" customFormat="1" ht="12.75" x14ac:dyDescent="0.2">
      <c r="A10" s="22" t="s">
        <v>20</v>
      </c>
      <c r="B10" s="23"/>
      <c r="C10" s="23"/>
      <c r="D10" s="23"/>
      <c r="E10" s="23"/>
      <c r="F10" s="23"/>
      <c r="G10" s="24"/>
    </row>
    <row r="11" spans="1:7" s="13" customFormat="1" ht="25.5" x14ac:dyDescent="0.2">
      <c r="A11" s="14">
        <v>1</v>
      </c>
      <c r="B11" s="15" t="s">
        <v>21</v>
      </c>
      <c r="C11" s="16" t="s">
        <v>22</v>
      </c>
      <c r="D11" s="7" t="s">
        <v>23</v>
      </c>
      <c r="E11" s="7">
        <v>194.4</v>
      </c>
      <c r="F11" s="8">
        <v>28.5</v>
      </c>
      <c r="G11" s="8">
        <f>E11*F11</f>
        <v>5540.4000000000005</v>
      </c>
    </row>
    <row r="12" spans="1:7" s="13" customFormat="1" ht="38.25" x14ac:dyDescent="0.2">
      <c r="A12" s="14">
        <v>2</v>
      </c>
      <c r="B12" s="15" t="s">
        <v>24</v>
      </c>
      <c r="C12" s="16" t="s">
        <v>25</v>
      </c>
      <c r="D12" s="7" t="s">
        <v>26</v>
      </c>
      <c r="E12" s="7">
        <v>138.6</v>
      </c>
      <c r="F12" s="8">
        <v>185</v>
      </c>
      <c r="G12" s="8">
        <f>E12*F12</f>
        <v>25641</v>
      </c>
    </row>
    <row r="13" spans="1:7" s="13" customFormat="1" ht="25.5" x14ac:dyDescent="0.2">
      <c r="A13" s="14">
        <v>3</v>
      </c>
      <c r="B13" s="15" t="s">
        <v>27</v>
      </c>
      <c r="C13" s="16" t="s">
        <v>28</v>
      </c>
      <c r="D13" s="7" t="s">
        <v>26</v>
      </c>
      <c r="E13" s="7">
        <v>62.4</v>
      </c>
      <c r="F13" s="8">
        <v>220</v>
      </c>
      <c r="G13" s="8">
        <f>E13*F13</f>
        <v>13728</v>
      </c>
    </row>
    <row r="14" spans="1:7" s="13" customFormat="1" ht="25.5" x14ac:dyDescent="0.2">
      <c r="A14" s="14">
        <v>4</v>
      </c>
      <c r="B14" s="15" t="s">
        <v>29</v>
      </c>
      <c r="C14" s="16" t="s">
        <v>30</v>
      </c>
      <c r="D14" s="7" t="s">
        <v>23</v>
      </c>
      <c r="E14" s="7">
        <v>194.4</v>
      </c>
      <c r="F14" s="8">
        <v>52</v>
      </c>
      <c r="G14" s="8">
        <f>E14*F14</f>
        <v>10108.800000000001</v>
      </c>
    </row>
    <row r="15" spans="1:7" s="13" customFormat="1" ht="12.75" x14ac:dyDescent="0.2">
      <c r="A15" s="22" t="s">
        <v>31</v>
      </c>
      <c r="B15" s="23"/>
      <c r="C15" s="23"/>
      <c r="D15" s="23"/>
      <c r="E15" s="23"/>
      <c r="F15" s="23"/>
      <c r="G15" s="24"/>
    </row>
    <row r="16" spans="1:7" s="13" customFormat="1" ht="25.5" x14ac:dyDescent="0.2">
      <c r="A16" s="14">
        <v>5</v>
      </c>
      <c r="B16" s="15" t="s">
        <v>32</v>
      </c>
      <c r="C16" s="16" t="s">
        <v>33</v>
      </c>
      <c r="D16" s="7" t="s">
        <v>26</v>
      </c>
      <c r="E16" s="7">
        <v>18.899999999999999</v>
      </c>
      <c r="F16" s="8">
        <v>4850</v>
      </c>
      <c r="G16" s="8">
        <f t="shared" ref="G16:G24" si="0">E16*F16</f>
        <v>91665</v>
      </c>
    </row>
    <row r="17" spans="1:7" s="13" customFormat="1" ht="25.5" x14ac:dyDescent="0.2">
      <c r="A17" s="14">
        <v>6</v>
      </c>
      <c r="B17" s="15" t="s">
        <v>34</v>
      </c>
      <c r="C17" s="16" t="s">
        <v>35</v>
      </c>
      <c r="D17" s="7" t="s">
        <v>26</v>
      </c>
      <c r="E17" s="7">
        <v>28.5</v>
      </c>
      <c r="F17" s="8">
        <v>6850</v>
      </c>
      <c r="G17" s="8">
        <f t="shared" si="0"/>
        <v>195225</v>
      </c>
    </row>
    <row r="18" spans="1:7" s="13" customFormat="1" ht="25.5" x14ac:dyDescent="0.2">
      <c r="A18" s="14">
        <v>7</v>
      </c>
      <c r="B18" s="15" t="s">
        <v>36</v>
      </c>
      <c r="C18" s="16" t="s">
        <v>37</v>
      </c>
      <c r="D18" s="7" t="s">
        <v>26</v>
      </c>
      <c r="E18" s="7">
        <v>12.6</v>
      </c>
      <c r="F18" s="8">
        <v>7100</v>
      </c>
      <c r="G18" s="8">
        <f t="shared" si="0"/>
        <v>89460</v>
      </c>
    </row>
    <row r="19" spans="1:7" s="13" customFormat="1" ht="25.5" x14ac:dyDescent="0.2">
      <c r="A19" s="14">
        <v>8</v>
      </c>
      <c r="B19" s="15" t="s">
        <v>38</v>
      </c>
      <c r="C19" s="16" t="s">
        <v>39</v>
      </c>
      <c r="D19" s="7" t="s">
        <v>26</v>
      </c>
      <c r="E19" s="7">
        <v>22.4</v>
      </c>
      <c r="F19" s="8">
        <v>7250</v>
      </c>
      <c r="G19" s="8">
        <f t="shared" si="0"/>
        <v>162400</v>
      </c>
    </row>
    <row r="20" spans="1:7" s="13" customFormat="1" ht="25.5" x14ac:dyDescent="0.2">
      <c r="A20" s="14">
        <v>9</v>
      </c>
      <c r="B20" s="15" t="s">
        <v>40</v>
      </c>
      <c r="C20" s="16" t="s">
        <v>41</v>
      </c>
      <c r="D20" s="7" t="s">
        <v>26</v>
      </c>
      <c r="E20" s="7">
        <v>34.799999999999997</v>
      </c>
      <c r="F20" s="8">
        <v>7100</v>
      </c>
      <c r="G20" s="8">
        <f t="shared" si="0"/>
        <v>247079.99999999997</v>
      </c>
    </row>
    <row r="21" spans="1:7" s="13" customFormat="1" ht="25.5" x14ac:dyDescent="0.2">
      <c r="A21" s="14">
        <v>10</v>
      </c>
      <c r="B21" s="15" t="s">
        <v>42</v>
      </c>
      <c r="C21" s="16" t="s">
        <v>43</v>
      </c>
      <c r="D21" s="7" t="s">
        <v>26</v>
      </c>
      <c r="E21" s="7">
        <v>58.5</v>
      </c>
      <c r="F21" s="8">
        <v>6950</v>
      </c>
      <c r="G21" s="8">
        <f t="shared" si="0"/>
        <v>406575</v>
      </c>
    </row>
    <row r="22" spans="1:7" s="13" customFormat="1" ht="25.5" x14ac:dyDescent="0.2">
      <c r="A22" s="14">
        <v>11</v>
      </c>
      <c r="B22" s="15" t="s">
        <v>44</v>
      </c>
      <c r="C22" s="16" t="s">
        <v>45</v>
      </c>
      <c r="D22" s="7" t="s">
        <v>26</v>
      </c>
      <c r="E22" s="7">
        <v>4.2</v>
      </c>
      <c r="F22" s="8">
        <v>7050</v>
      </c>
      <c r="G22" s="8">
        <f t="shared" si="0"/>
        <v>29610</v>
      </c>
    </row>
    <row r="23" spans="1:7" s="13" customFormat="1" ht="25.5" x14ac:dyDescent="0.2">
      <c r="A23" s="14">
        <v>12</v>
      </c>
      <c r="B23" s="15" t="s">
        <v>46</v>
      </c>
      <c r="C23" s="16" t="s">
        <v>47</v>
      </c>
      <c r="D23" s="7" t="s">
        <v>26</v>
      </c>
      <c r="E23" s="7">
        <v>8.6</v>
      </c>
      <c r="F23" s="8">
        <v>7350</v>
      </c>
      <c r="G23" s="8">
        <f t="shared" si="0"/>
        <v>63210</v>
      </c>
    </row>
    <row r="24" spans="1:7" s="13" customFormat="1" ht="12.75" x14ac:dyDescent="0.2">
      <c r="A24" s="14">
        <v>13</v>
      </c>
      <c r="B24" s="15" t="s">
        <v>48</v>
      </c>
      <c r="C24" s="16" t="s">
        <v>49</v>
      </c>
      <c r="D24" s="7" t="s">
        <v>26</v>
      </c>
      <c r="E24" s="7">
        <v>19.399999999999999</v>
      </c>
      <c r="F24" s="8">
        <v>5250</v>
      </c>
      <c r="G24" s="8">
        <f t="shared" si="0"/>
        <v>101849.99999999999</v>
      </c>
    </row>
    <row r="25" spans="1:7" s="13" customFormat="1" ht="12.75" x14ac:dyDescent="0.2">
      <c r="A25" s="22" t="s">
        <v>50</v>
      </c>
      <c r="B25" s="23"/>
      <c r="C25" s="23"/>
      <c r="D25" s="23"/>
      <c r="E25" s="23"/>
      <c r="F25" s="23"/>
      <c r="G25" s="24"/>
    </row>
    <row r="26" spans="1:7" s="13" customFormat="1" ht="25.5" x14ac:dyDescent="0.2">
      <c r="A26" s="14">
        <v>14</v>
      </c>
      <c r="B26" s="15" t="s">
        <v>51</v>
      </c>
      <c r="C26" s="16" t="s">
        <v>52</v>
      </c>
      <c r="D26" s="7" t="s">
        <v>26</v>
      </c>
      <c r="E26" s="7">
        <v>42.6</v>
      </c>
      <c r="F26" s="8">
        <v>5450</v>
      </c>
      <c r="G26" s="8">
        <f>E26*F26</f>
        <v>232170</v>
      </c>
    </row>
    <row r="27" spans="1:7" s="13" customFormat="1" ht="25.5" x14ac:dyDescent="0.2">
      <c r="A27" s="14">
        <v>15</v>
      </c>
      <c r="B27" s="15" t="s">
        <v>53</v>
      </c>
      <c r="C27" s="16" t="s">
        <v>54</v>
      </c>
      <c r="D27" s="7" t="s">
        <v>26</v>
      </c>
      <c r="E27" s="7">
        <v>128.4</v>
      </c>
      <c r="F27" s="8">
        <v>5200</v>
      </c>
      <c r="G27" s="8">
        <f>E27*F27</f>
        <v>667680</v>
      </c>
    </row>
    <row r="28" spans="1:7" s="13" customFormat="1" ht="25.5" x14ac:dyDescent="0.2">
      <c r="A28" s="14">
        <v>16</v>
      </c>
      <c r="B28" s="15" t="s">
        <v>55</v>
      </c>
      <c r="C28" s="16" t="s">
        <v>56</v>
      </c>
      <c r="D28" s="7" t="s">
        <v>26</v>
      </c>
      <c r="E28" s="7">
        <v>38.200000000000003</v>
      </c>
      <c r="F28" s="8">
        <v>5300</v>
      </c>
      <c r="G28" s="8">
        <f>E28*F28</f>
        <v>202460.00000000003</v>
      </c>
    </row>
    <row r="29" spans="1:7" s="13" customFormat="1" ht="12.75" x14ac:dyDescent="0.2">
      <c r="A29" s="22" t="s">
        <v>57</v>
      </c>
      <c r="B29" s="23"/>
      <c r="C29" s="23"/>
      <c r="D29" s="23"/>
      <c r="E29" s="23"/>
      <c r="F29" s="23"/>
      <c r="G29" s="24"/>
    </row>
    <row r="30" spans="1:7" s="13" customFormat="1" ht="25.5" x14ac:dyDescent="0.2">
      <c r="A30" s="14">
        <v>17</v>
      </c>
      <c r="B30" s="15" t="s">
        <v>58</v>
      </c>
      <c r="C30" s="16" t="s">
        <v>59</v>
      </c>
      <c r="D30" s="7" t="s">
        <v>60</v>
      </c>
      <c r="E30" s="7">
        <v>12.8</v>
      </c>
      <c r="F30" s="8">
        <v>72500</v>
      </c>
      <c r="G30" s="8">
        <f>E30*F30</f>
        <v>928000</v>
      </c>
    </row>
    <row r="31" spans="1:7" s="13" customFormat="1" ht="12.75" x14ac:dyDescent="0.2">
      <c r="A31" s="14">
        <v>18</v>
      </c>
      <c r="B31" s="15" t="s">
        <v>61</v>
      </c>
      <c r="C31" s="16" t="s">
        <v>62</v>
      </c>
      <c r="D31" s="7" t="s">
        <v>63</v>
      </c>
      <c r="E31" s="7">
        <v>256</v>
      </c>
      <c r="F31" s="8">
        <v>85</v>
      </c>
      <c r="G31" s="8">
        <f>E31*F31</f>
        <v>21760</v>
      </c>
    </row>
    <row r="32" spans="1:7" s="13" customFormat="1" ht="12.75" x14ac:dyDescent="0.2">
      <c r="A32" s="22" t="s">
        <v>64</v>
      </c>
      <c r="B32" s="23"/>
      <c r="C32" s="23"/>
      <c r="D32" s="23"/>
      <c r="E32" s="23"/>
      <c r="F32" s="23"/>
      <c r="G32" s="24"/>
    </row>
    <row r="33" spans="1:7" s="13" customFormat="1" ht="25.5" x14ac:dyDescent="0.2">
      <c r="A33" s="14">
        <v>19</v>
      </c>
      <c r="B33" s="15" t="s">
        <v>65</v>
      </c>
      <c r="C33" s="16" t="s">
        <v>66</v>
      </c>
      <c r="D33" s="7" t="s">
        <v>23</v>
      </c>
      <c r="E33" s="7">
        <v>194.4</v>
      </c>
      <c r="F33" s="8">
        <v>695</v>
      </c>
      <c r="G33" s="8">
        <f>E33*F33</f>
        <v>135108</v>
      </c>
    </row>
    <row r="34" spans="1:7" s="13" customFormat="1" ht="25.5" x14ac:dyDescent="0.2">
      <c r="A34" s="14">
        <v>20</v>
      </c>
      <c r="B34" s="15" t="s">
        <v>67</v>
      </c>
      <c r="C34" s="16" t="s">
        <v>68</v>
      </c>
      <c r="D34" s="7" t="s">
        <v>23</v>
      </c>
      <c r="E34" s="7">
        <v>82.8</v>
      </c>
      <c r="F34" s="8">
        <v>285</v>
      </c>
      <c r="G34" s="8">
        <f>E34*F34</f>
        <v>23598</v>
      </c>
    </row>
    <row r="35" spans="1:7" s="13" customFormat="1" ht="25.5" x14ac:dyDescent="0.2">
      <c r="A35" s="14">
        <v>21</v>
      </c>
      <c r="B35" s="15" t="s">
        <v>69</v>
      </c>
      <c r="C35" s="16" t="s">
        <v>70</v>
      </c>
      <c r="D35" s="7" t="s">
        <v>23</v>
      </c>
      <c r="E35" s="7">
        <v>194.4</v>
      </c>
      <c r="F35" s="8">
        <v>185</v>
      </c>
      <c r="G35" s="8">
        <f>E35*F35</f>
        <v>35964</v>
      </c>
    </row>
    <row r="36" spans="1:7" s="13" customFormat="1" ht="12.75" x14ac:dyDescent="0.2">
      <c r="A36" s="22" t="s">
        <v>71</v>
      </c>
      <c r="B36" s="23"/>
      <c r="C36" s="23"/>
      <c r="D36" s="23"/>
      <c r="E36" s="23"/>
      <c r="F36" s="23"/>
      <c r="G36" s="24"/>
    </row>
    <row r="37" spans="1:7" s="13" customFormat="1" ht="25.5" x14ac:dyDescent="0.2">
      <c r="A37" s="14">
        <v>22</v>
      </c>
      <c r="B37" s="15" t="s">
        <v>72</v>
      </c>
      <c r="C37" s="16" t="s">
        <v>73</v>
      </c>
      <c r="D37" s="7" t="s">
        <v>23</v>
      </c>
      <c r="E37" s="7">
        <v>1840</v>
      </c>
      <c r="F37" s="8">
        <v>195</v>
      </c>
      <c r="G37" s="8">
        <f>E37*F37</f>
        <v>358800</v>
      </c>
    </row>
    <row r="38" spans="1:7" s="13" customFormat="1" ht="25.5" x14ac:dyDescent="0.2">
      <c r="A38" s="14">
        <v>23</v>
      </c>
      <c r="B38" s="15" t="s">
        <v>74</v>
      </c>
      <c r="C38" s="16" t="s">
        <v>75</v>
      </c>
      <c r="D38" s="7" t="s">
        <v>23</v>
      </c>
      <c r="E38" s="7">
        <v>580</v>
      </c>
      <c r="F38" s="8">
        <v>245</v>
      </c>
      <c r="G38" s="8">
        <f>E38*F38</f>
        <v>142100</v>
      </c>
    </row>
    <row r="39" spans="1:7" s="13" customFormat="1" ht="12.75" x14ac:dyDescent="0.2">
      <c r="A39" s="14">
        <v>24</v>
      </c>
      <c r="B39" s="15" t="s">
        <v>76</v>
      </c>
      <c r="C39" s="16" t="s">
        <v>77</v>
      </c>
      <c r="D39" s="7" t="s">
        <v>23</v>
      </c>
      <c r="E39" s="7">
        <v>620</v>
      </c>
      <c r="F39" s="8">
        <v>215</v>
      </c>
      <c r="G39" s="8">
        <f>E39*F39</f>
        <v>133300</v>
      </c>
    </row>
    <row r="40" spans="1:7" s="13" customFormat="1" ht="12.75" x14ac:dyDescent="0.2">
      <c r="A40" s="14">
        <v>25</v>
      </c>
      <c r="B40" s="15" t="s">
        <v>78</v>
      </c>
      <c r="C40" s="16" t="s">
        <v>79</v>
      </c>
      <c r="D40" s="7" t="s">
        <v>80</v>
      </c>
      <c r="E40" s="7">
        <v>380</v>
      </c>
      <c r="F40" s="8">
        <v>28</v>
      </c>
      <c r="G40" s="8">
        <f>E40*F40</f>
        <v>10640</v>
      </c>
    </row>
    <row r="41" spans="1:7" s="13" customFormat="1" ht="12.75" x14ac:dyDescent="0.2">
      <c r="A41" s="22" t="s">
        <v>81</v>
      </c>
      <c r="B41" s="23"/>
      <c r="C41" s="23"/>
      <c r="D41" s="23"/>
      <c r="E41" s="23"/>
      <c r="F41" s="23"/>
      <c r="G41" s="24"/>
    </row>
    <row r="42" spans="1:7" s="13" customFormat="1" ht="38.25" x14ac:dyDescent="0.2">
      <c r="A42" s="14">
        <v>26</v>
      </c>
      <c r="B42" s="15" t="s">
        <v>82</v>
      </c>
      <c r="C42" s="16" t="s">
        <v>83</v>
      </c>
      <c r="D42" s="7" t="s">
        <v>23</v>
      </c>
      <c r="E42" s="7">
        <v>480</v>
      </c>
      <c r="F42" s="8">
        <v>785</v>
      </c>
      <c r="G42" s="8">
        <f t="shared" ref="G42:G47" si="1">E42*F42</f>
        <v>376800</v>
      </c>
    </row>
    <row r="43" spans="1:7" s="13" customFormat="1" ht="25.5" x14ac:dyDescent="0.2">
      <c r="A43" s="14">
        <v>27</v>
      </c>
      <c r="B43" s="15" t="s">
        <v>84</v>
      </c>
      <c r="C43" s="16" t="s">
        <v>85</v>
      </c>
      <c r="D43" s="7" t="s">
        <v>23</v>
      </c>
      <c r="E43" s="7">
        <v>96</v>
      </c>
      <c r="F43" s="8">
        <v>625</v>
      </c>
      <c r="G43" s="8">
        <f t="shared" si="1"/>
        <v>60000</v>
      </c>
    </row>
    <row r="44" spans="1:7" s="13" customFormat="1" ht="25.5" x14ac:dyDescent="0.2">
      <c r="A44" s="14">
        <v>28</v>
      </c>
      <c r="B44" s="15" t="s">
        <v>86</v>
      </c>
      <c r="C44" s="16" t="s">
        <v>87</v>
      </c>
      <c r="D44" s="7" t="s">
        <v>23</v>
      </c>
      <c r="E44" s="7">
        <v>185</v>
      </c>
      <c r="F44" s="8">
        <v>680</v>
      </c>
      <c r="G44" s="8">
        <f t="shared" si="1"/>
        <v>125800</v>
      </c>
    </row>
    <row r="45" spans="1:7" s="13" customFormat="1" ht="25.5" x14ac:dyDescent="0.2">
      <c r="A45" s="14">
        <v>29</v>
      </c>
      <c r="B45" s="15" t="s">
        <v>88</v>
      </c>
      <c r="C45" s="16" t="s">
        <v>89</v>
      </c>
      <c r="D45" s="7" t="s">
        <v>23</v>
      </c>
      <c r="E45" s="7">
        <v>82</v>
      </c>
      <c r="F45" s="8">
        <v>720</v>
      </c>
      <c r="G45" s="8">
        <f t="shared" si="1"/>
        <v>59040</v>
      </c>
    </row>
    <row r="46" spans="1:7" s="13" customFormat="1" ht="25.5" x14ac:dyDescent="0.2">
      <c r="A46" s="14">
        <v>30</v>
      </c>
      <c r="B46" s="15" t="s">
        <v>90</v>
      </c>
      <c r="C46" s="16" t="s">
        <v>91</v>
      </c>
      <c r="D46" s="7" t="s">
        <v>23</v>
      </c>
      <c r="E46" s="7">
        <v>62</v>
      </c>
      <c r="F46" s="8">
        <v>1850</v>
      </c>
      <c r="G46" s="8">
        <f t="shared" si="1"/>
        <v>114700</v>
      </c>
    </row>
    <row r="47" spans="1:7" s="13" customFormat="1" ht="25.5" x14ac:dyDescent="0.2">
      <c r="A47" s="14">
        <v>31</v>
      </c>
      <c r="B47" s="15" t="s">
        <v>92</v>
      </c>
      <c r="C47" s="16" t="s">
        <v>93</v>
      </c>
      <c r="D47" s="7" t="s">
        <v>23</v>
      </c>
      <c r="E47" s="7">
        <v>38</v>
      </c>
      <c r="F47" s="8">
        <v>480</v>
      </c>
      <c r="G47" s="8">
        <f t="shared" si="1"/>
        <v>18240</v>
      </c>
    </row>
    <row r="48" spans="1:7" s="13" customFormat="1" ht="12.75" x14ac:dyDescent="0.2">
      <c r="A48" s="22" t="s">
        <v>94</v>
      </c>
      <c r="B48" s="23"/>
      <c r="C48" s="23"/>
      <c r="D48" s="23"/>
      <c r="E48" s="23"/>
      <c r="F48" s="23"/>
      <c r="G48" s="24"/>
    </row>
    <row r="49" spans="1:7" s="13" customFormat="1" ht="38.25" x14ac:dyDescent="0.2">
      <c r="A49" s="14">
        <v>32</v>
      </c>
      <c r="B49" s="15" t="s">
        <v>95</v>
      </c>
      <c r="C49" s="16" t="s">
        <v>96</v>
      </c>
      <c r="D49" s="7" t="s">
        <v>97</v>
      </c>
      <c r="E49" s="7">
        <v>1</v>
      </c>
      <c r="F49" s="8">
        <v>28500</v>
      </c>
      <c r="G49" s="8">
        <f t="shared" ref="G49:G55" si="2">E49*F49</f>
        <v>28500</v>
      </c>
    </row>
    <row r="50" spans="1:7" s="13" customFormat="1" ht="25.5" x14ac:dyDescent="0.2">
      <c r="A50" s="14">
        <v>33</v>
      </c>
      <c r="B50" s="15" t="s">
        <v>98</v>
      </c>
      <c r="C50" s="16" t="s">
        <v>99</v>
      </c>
      <c r="D50" s="7" t="s">
        <v>97</v>
      </c>
      <c r="E50" s="7">
        <v>14</v>
      </c>
      <c r="F50" s="8">
        <v>9800</v>
      </c>
      <c r="G50" s="8">
        <f t="shared" si="2"/>
        <v>137200</v>
      </c>
    </row>
    <row r="51" spans="1:7" s="13" customFormat="1" ht="25.5" x14ac:dyDescent="0.2">
      <c r="A51" s="14">
        <v>34</v>
      </c>
      <c r="B51" s="15" t="s">
        <v>100</v>
      </c>
      <c r="C51" s="16" t="s">
        <v>101</v>
      </c>
      <c r="D51" s="7" t="s">
        <v>97</v>
      </c>
      <c r="E51" s="7">
        <v>9</v>
      </c>
      <c r="F51" s="8">
        <v>6500</v>
      </c>
      <c r="G51" s="8">
        <f t="shared" si="2"/>
        <v>58500</v>
      </c>
    </row>
    <row r="52" spans="1:7" s="13" customFormat="1" ht="25.5" x14ac:dyDescent="0.2">
      <c r="A52" s="14">
        <v>35</v>
      </c>
      <c r="B52" s="15" t="s">
        <v>102</v>
      </c>
      <c r="C52" s="16" t="s">
        <v>103</v>
      </c>
      <c r="D52" s="7" t="s">
        <v>23</v>
      </c>
      <c r="E52" s="7">
        <v>84</v>
      </c>
      <c r="F52" s="8">
        <v>1850</v>
      </c>
      <c r="G52" s="8">
        <f t="shared" si="2"/>
        <v>155400</v>
      </c>
    </row>
    <row r="53" spans="1:7" s="13" customFormat="1" ht="12.75" x14ac:dyDescent="0.2">
      <c r="A53" s="14">
        <v>36</v>
      </c>
      <c r="B53" s="15" t="s">
        <v>104</v>
      </c>
      <c r="C53" s="16" t="s">
        <v>105</v>
      </c>
      <c r="D53" s="7" t="s">
        <v>23</v>
      </c>
      <c r="E53" s="7">
        <v>12.6</v>
      </c>
      <c r="F53" s="8">
        <v>1650</v>
      </c>
      <c r="G53" s="8">
        <f t="shared" si="2"/>
        <v>20790</v>
      </c>
    </row>
    <row r="54" spans="1:7" s="13" customFormat="1" ht="25.5" x14ac:dyDescent="0.2">
      <c r="A54" s="14">
        <v>37</v>
      </c>
      <c r="B54" s="15" t="s">
        <v>106</v>
      </c>
      <c r="C54" s="16" t="s">
        <v>107</v>
      </c>
      <c r="D54" s="7" t="s">
        <v>23</v>
      </c>
      <c r="E54" s="7">
        <v>84</v>
      </c>
      <c r="F54" s="8">
        <v>785</v>
      </c>
      <c r="G54" s="8">
        <f t="shared" si="2"/>
        <v>65940</v>
      </c>
    </row>
    <row r="55" spans="1:7" s="13" customFormat="1" ht="25.5" x14ac:dyDescent="0.2">
      <c r="A55" s="14">
        <v>38</v>
      </c>
      <c r="B55" s="15" t="s">
        <v>108</v>
      </c>
      <c r="C55" s="16" t="s">
        <v>109</v>
      </c>
      <c r="D55" s="7" t="s">
        <v>23</v>
      </c>
      <c r="E55" s="7">
        <v>14.4</v>
      </c>
      <c r="F55" s="8">
        <v>2850</v>
      </c>
      <c r="G55" s="8">
        <f t="shared" si="2"/>
        <v>41040</v>
      </c>
    </row>
    <row r="56" spans="1:7" s="13" customFormat="1" ht="12.75" x14ac:dyDescent="0.2">
      <c r="A56" s="22" t="s">
        <v>110</v>
      </c>
      <c r="B56" s="23"/>
      <c r="C56" s="23"/>
      <c r="D56" s="23"/>
      <c r="E56" s="23"/>
      <c r="F56" s="23"/>
      <c r="G56" s="24"/>
    </row>
    <row r="57" spans="1:7" s="13" customFormat="1" ht="25.5" x14ac:dyDescent="0.2">
      <c r="A57" s="14">
        <v>39</v>
      </c>
      <c r="B57" s="15" t="s">
        <v>111</v>
      </c>
      <c r="C57" s="16" t="s">
        <v>112</v>
      </c>
      <c r="D57" s="7" t="s">
        <v>97</v>
      </c>
      <c r="E57" s="7">
        <v>1</v>
      </c>
      <c r="F57" s="8">
        <v>18500</v>
      </c>
      <c r="G57" s="8">
        <f t="shared" ref="G57:G63" si="3">E57*F57</f>
        <v>18500</v>
      </c>
    </row>
    <row r="58" spans="1:7" s="13" customFormat="1" ht="12.75" x14ac:dyDescent="0.2">
      <c r="A58" s="14">
        <v>40</v>
      </c>
      <c r="B58" s="15" t="s">
        <v>113</v>
      </c>
      <c r="C58" s="16" t="s">
        <v>114</v>
      </c>
      <c r="D58" s="7" t="s">
        <v>97</v>
      </c>
      <c r="E58" s="7">
        <v>3</v>
      </c>
      <c r="F58" s="8">
        <v>6800</v>
      </c>
      <c r="G58" s="8">
        <f t="shared" si="3"/>
        <v>20400</v>
      </c>
    </row>
    <row r="59" spans="1:7" s="13" customFormat="1" ht="25.5" x14ac:dyDescent="0.2">
      <c r="A59" s="14">
        <v>41</v>
      </c>
      <c r="B59" s="15" t="s">
        <v>115</v>
      </c>
      <c r="C59" s="16" t="s">
        <v>116</v>
      </c>
      <c r="D59" s="7" t="s">
        <v>117</v>
      </c>
      <c r="E59" s="7">
        <v>54</v>
      </c>
      <c r="F59" s="8">
        <v>850</v>
      </c>
      <c r="G59" s="8">
        <f t="shared" si="3"/>
        <v>45900</v>
      </c>
    </row>
    <row r="60" spans="1:7" s="13" customFormat="1" ht="25.5" x14ac:dyDescent="0.2">
      <c r="A60" s="14">
        <v>42</v>
      </c>
      <c r="B60" s="15" t="s">
        <v>118</v>
      </c>
      <c r="C60" s="16" t="s">
        <v>119</v>
      </c>
      <c r="D60" s="7" t="s">
        <v>117</v>
      </c>
      <c r="E60" s="7">
        <v>28</v>
      </c>
      <c r="F60" s="8">
        <v>1250</v>
      </c>
      <c r="G60" s="8">
        <f t="shared" si="3"/>
        <v>35000</v>
      </c>
    </row>
    <row r="61" spans="1:7" s="13" customFormat="1" ht="25.5" x14ac:dyDescent="0.2">
      <c r="A61" s="14">
        <v>43</v>
      </c>
      <c r="B61" s="15" t="s">
        <v>120</v>
      </c>
      <c r="C61" s="16" t="s">
        <v>121</v>
      </c>
      <c r="D61" s="7" t="s">
        <v>117</v>
      </c>
      <c r="E61" s="7">
        <v>82</v>
      </c>
      <c r="F61" s="8">
        <v>420</v>
      </c>
      <c r="G61" s="8">
        <f t="shared" si="3"/>
        <v>34440</v>
      </c>
    </row>
    <row r="62" spans="1:7" s="13" customFormat="1" ht="25.5" x14ac:dyDescent="0.2">
      <c r="A62" s="14">
        <v>44</v>
      </c>
      <c r="B62" s="15" t="s">
        <v>122</v>
      </c>
      <c r="C62" s="16" t="s">
        <v>123</v>
      </c>
      <c r="D62" s="7" t="s">
        <v>124</v>
      </c>
      <c r="E62" s="7">
        <v>1</v>
      </c>
      <c r="F62" s="8">
        <v>35000</v>
      </c>
      <c r="G62" s="8">
        <f t="shared" si="3"/>
        <v>35000</v>
      </c>
    </row>
    <row r="63" spans="1:7" s="13" customFormat="1" ht="25.5" x14ac:dyDescent="0.2">
      <c r="A63" s="14">
        <v>45</v>
      </c>
      <c r="B63" s="15" t="s">
        <v>125</v>
      </c>
      <c r="C63" s="16" t="s">
        <v>126</v>
      </c>
      <c r="D63" s="7" t="s">
        <v>124</v>
      </c>
      <c r="E63" s="7">
        <v>1</v>
      </c>
      <c r="F63" s="8">
        <v>12000</v>
      </c>
      <c r="G63" s="8">
        <f t="shared" si="3"/>
        <v>12000</v>
      </c>
    </row>
    <row r="64" spans="1:7" s="13" customFormat="1" ht="12.75" x14ac:dyDescent="0.2">
      <c r="A64" s="22" t="s">
        <v>127</v>
      </c>
      <c r="B64" s="23"/>
      <c r="C64" s="23"/>
      <c r="D64" s="23"/>
      <c r="E64" s="23"/>
      <c r="F64" s="23"/>
      <c r="G64" s="24"/>
    </row>
    <row r="65" spans="1:7" s="13" customFormat="1" ht="25.5" x14ac:dyDescent="0.2">
      <c r="A65" s="14">
        <v>46</v>
      </c>
      <c r="B65" s="15" t="s">
        <v>128</v>
      </c>
      <c r="C65" s="16" t="s">
        <v>129</v>
      </c>
      <c r="D65" s="7" t="s">
        <v>124</v>
      </c>
      <c r="E65" s="7">
        <v>1</v>
      </c>
      <c r="F65" s="8">
        <v>85000</v>
      </c>
      <c r="G65" s="8">
        <f t="shared" ref="G65:G73" si="4">E65*F65</f>
        <v>85000</v>
      </c>
    </row>
    <row r="66" spans="1:7" s="13" customFormat="1" ht="25.5" x14ac:dyDescent="0.2">
      <c r="A66" s="14">
        <v>47</v>
      </c>
      <c r="B66" s="15" t="s">
        <v>130</v>
      </c>
      <c r="C66" s="16" t="s">
        <v>131</v>
      </c>
      <c r="D66" s="7" t="s">
        <v>124</v>
      </c>
      <c r="E66" s="7">
        <v>1</v>
      </c>
      <c r="F66" s="8">
        <v>62000</v>
      </c>
      <c r="G66" s="8">
        <f t="shared" si="4"/>
        <v>62000</v>
      </c>
    </row>
    <row r="67" spans="1:7" s="13" customFormat="1" ht="25.5" x14ac:dyDescent="0.2">
      <c r="A67" s="14">
        <v>48</v>
      </c>
      <c r="B67" s="15" t="s">
        <v>132</v>
      </c>
      <c r="C67" s="16" t="s">
        <v>133</v>
      </c>
      <c r="D67" s="7" t="s">
        <v>97</v>
      </c>
      <c r="E67" s="7">
        <v>9</v>
      </c>
      <c r="F67" s="8">
        <v>8500</v>
      </c>
      <c r="G67" s="8">
        <f t="shared" si="4"/>
        <v>76500</v>
      </c>
    </row>
    <row r="68" spans="1:7" s="13" customFormat="1" ht="25.5" x14ac:dyDescent="0.2">
      <c r="A68" s="14">
        <v>49</v>
      </c>
      <c r="B68" s="15" t="s">
        <v>134</v>
      </c>
      <c r="C68" s="16" t="s">
        <v>135</v>
      </c>
      <c r="D68" s="7" t="s">
        <v>136</v>
      </c>
      <c r="E68" s="7">
        <v>1</v>
      </c>
      <c r="F68" s="8">
        <v>72000</v>
      </c>
      <c r="G68" s="8">
        <f t="shared" si="4"/>
        <v>72000</v>
      </c>
    </row>
    <row r="69" spans="1:7" s="13" customFormat="1" ht="25.5" x14ac:dyDescent="0.2">
      <c r="A69" s="14">
        <v>50</v>
      </c>
      <c r="B69" s="15" t="s">
        <v>137</v>
      </c>
      <c r="C69" s="16" t="s">
        <v>138</v>
      </c>
      <c r="D69" s="7" t="s">
        <v>97</v>
      </c>
      <c r="E69" s="7">
        <v>1</v>
      </c>
      <c r="F69" s="8">
        <v>48000</v>
      </c>
      <c r="G69" s="8">
        <f t="shared" si="4"/>
        <v>48000</v>
      </c>
    </row>
    <row r="70" spans="1:7" s="13" customFormat="1" ht="25.5" x14ac:dyDescent="0.2">
      <c r="A70" s="14">
        <v>51</v>
      </c>
      <c r="B70" s="15" t="s">
        <v>139</v>
      </c>
      <c r="C70" s="16" t="s">
        <v>140</v>
      </c>
      <c r="D70" s="7" t="s">
        <v>97</v>
      </c>
      <c r="E70" s="7">
        <v>2</v>
      </c>
      <c r="F70" s="8">
        <v>18500</v>
      </c>
      <c r="G70" s="8">
        <f t="shared" si="4"/>
        <v>37000</v>
      </c>
    </row>
    <row r="71" spans="1:7" s="13" customFormat="1" ht="25.5" x14ac:dyDescent="0.2">
      <c r="A71" s="14">
        <v>52</v>
      </c>
      <c r="B71" s="15" t="s">
        <v>141</v>
      </c>
      <c r="C71" s="16" t="s">
        <v>142</v>
      </c>
      <c r="D71" s="7" t="s">
        <v>124</v>
      </c>
      <c r="E71" s="7">
        <v>1</v>
      </c>
      <c r="F71" s="8">
        <v>75000</v>
      </c>
      <c r="G71" s="8">
        <f t="shared" si="4"/>
        <v>75000</v>
      </c>
    </row>
    <row r="72" spans="1:7" s="13" customFormat="1" ht="25.5" x14ac:dyDescent="0.2">
      <c r="A72" s="14">
        <v>53</v>
      </c>
      <c r="B72" s="15" t="s">
        <v>143</v>
      </c>
      <c r="C72" s="16" t="s">
        <v>144</v>
      </c>
      <c r="D72" s="7" t="s">
        <v>124</v>
      </c>
      <c r="E72" s="7">
        <v>1</v>
      </c>
      <c r="F72" s="8">
        <v>22000</v>
      </c>
      <c r="G72" s="8">
        <f t="shared" si="4"/>
        <v>22000</v>
      </c>
    </row>
    <row r="73" spans="1:7" s="13" customFormat="1" ht="25.5" x14ac:dyDescent="0.2">
      <c r="A73" s="14">
        <v>54</v>
      </c>
      <c r="B73" s="15" t="s">
        <v>145</v>
      </c>
      <c r="C73" s="16" t="s">
        <v>146</v>
      </c>
      <c r="D73" s="7" t="s">
        <v>97</v>
      </c>
      <c r="E73" s="7">
        <v>2</v>
      </c>
      <c r="F73" s="8">
        <v>18000</v>
      </c>
      <c r="G73" s="8">
        <f t="shared" si="4"/>
        <v>36000</v>
      </c>
    </row>
    <row r="74" spans="1:7" s="13" customFormat="1" ht="12.75" x14ac:dyDescent="0.2">
      <c r="A74" s="22" t="s">
        <v>147</v>
      </c>
      <c r="B74" s="23"/>
      <c r="C74" s="23"/>
      <c r="D74" s="23"/>
      <c r="E74" s="23"/>
      <c r="F74" s="23"/>
      <c r="G74" s="24"/>
    </row>
    <row r="75" spans="1:7" s="13" customFormat="1" ht="25.5" x14ac:dyDescent="0.2">
      <c r="A75" s="14">
        <v>55</v>
      </c>
      <c r="B75" s="15" t="s">
        <v>148</v>
      </c>
      <c r="C75" s="16" t="s">
        <v>149</v>
      </c>
      <c r="D75" s="7" t="s">
        <v>23</v>
      </c>
      <c r="E75" s="7">
        <v>1840</v>
      </c>
      <c r="F75" s="8">
        <v>165</v>
      </c>
      <c r="G75" s="8">
        <f>E75*F75</f>
        <v>303600</v>
      </c>
    </row>
    <row r="76" spans="1:7" s="13" customFormat="1" ht="25.5" x14ac:dyDescent="0.2">
      <c r="A76" s="14">
        <v>56</v>
      </c>
      <c r="B76" s="15" t="s">
        <v>150</v>
      </c>
      <c r="C76" s="16" t="s">
        <v>151</v>
      </c>
      <c r="D76" s="7" t="s">
        <v>23</v>
      </c>
      <c r="E76" s="7">
        <v>580</v>
      </c>
      <c r="F76" s="8">
        <v>195</v>
      </c>
      <c r="G76" s="8">
        <f>E76*F76</f>
        <v>113100</v>
      </c>
    </row>
    <row r="77" spans="1:7" s="13" customFormat="1" ht="12.75" x14ac:dyDescent="0.2">
      <c r="A77" s="14">
        <v>57</v>
      </c>
      <c r="B77" s="15" t="s">
        <v>152</v>
      </c>
      <c r="C77" s="16" t="s">
        <v>153</v>
      </c>
      <c r="D77" s="7" t="s">
        <v>23</v>
      </c>
      <c r="E77" s="7">
        <v>620</v>
      </c>
      <c r="F77" s="8">
        <v>110</v>
      </c>
      <c r="G77" s="8">
        <f>E77*F77</f>
        <v>68200</v>
      </c>
    </row>
    <row r="78" spans="1:7" s="13" customFormat="1" ht="25.5" x14ac:dyDescent="0.2">
      <c r="A78" s="14">
        <v>58</v>
      </c>
      <c r="B78" s="15" t="s">
        <v>154</v>
      </c>
      <c r="C78" s="16" t="s">
        <v>155</v>
      </c>
      <c r="D78" s="7" t="s">
        <v>23</v>
      </c>
      <c r="E78" s="7">
        <v>185</v>
      </c>
      <c r="F78" s="8">
        <v>245</v>
      </c>
      <c r="G78" s="8">
        <f>E78*F78</f>
        <v>45325</v>
      </c>
    </row>
    <row r="79" spans="1:7" s="13" customFormat="1" ht="25.5" x14ac:dyDescent="0.2">
      <c r="A79" s="14">
        <v>59</v>
      </c>
      <c r="B79" s="15" t="s">
        <v>156</v>
      </c>
      <c r="C79" s="16" t="s">
        <v>157</v>
      </c>
      <c r="D79" s="7" t="s">
        <v>23</v>
      </c>
      <c r="E79" s="7">
        <v>120</v>
      </c>
      <c r="F79" s="8">
        <v>145</v>
      </c>
      <c r="G79" s="8">
        <f>E79*F79</f>
        <v>17400</v>
      </c>
    </row>
    <row r="80" spans="1:7" s="13" customFormat="1" ht="12.75" x14ac:dyDescent="0.2">
      <c r="A80" s="22" t="s">
        <v>158</v>
      </c>
      <c r="B80" s="23"/>
      <c r="C80" s="23"/>
      <c r="D80" s="23"/>
      <c r="E80" s="23"/>
      <c r="F80" s="23"/>
      <c r="G80" s="24"/>
    </row>
    <row r="81" spans="1:7" s="13" customFormat="1" ht="25.5" x14ac:dyDescent="0.2">
      <c r="A81" s="14">
        <v>60</v>
      </c>
      <c r="B81" s="15" t="s">
        <v>159</v>
      </c>
      <c r="C81" s="16" t="s">
        <v>160</v>
      </c>
      <c r="D81" s="7" t="s">
        <v>80</v>
      </c>
      <c r="E81" s="7">
        <v>32.4</v>
      </c>
      <c r="F81" s="8">
        <v>2850</v>
      </c>
      <c r="G81" s="8">
        <f>E81*F81</f>
        <v>92340</v>
      </c>
    </row>
    <row r="82" spans="1:7" s="13" customFormat="1" ht="25.5" x14ac:dyDescent="0.2">
      <c r="A82" s="14">
        <v>61</v>
      </c>
      <c r="B82" s="15" t="s">
        <v>161</v>
      </c>
      <c r="C82" s="16" t="s">
        <v>162</v>
      </c>
      <c r="D82" s="7" t="s">
        <v>80</v>
      </c>
      <c r="E82" s="7">
        <v>48.6</v>
      </c>
      <c r="F82" s="8">
        <v>1850</v>
      </c>
      <c r="G82" s="8">
        <f>E82*F82</f>
        <v>89910</v>
      </c>
    </row>
    <row r="83" spans="1:7" s="13" customFormat="1" ht="25.5" x14ac:dyDescent="0.2">
      <c r="A83" s="14">
        <v>62</v>
      </c>
      <c r="B83" s="15" t="s">
        <v>163</v>
      </c>
      <c r="C83" s="16" t="s">
        <v>164</v>
      </c>
      <c r="D83" s="7" t="s">
        <v>80</v>
      </c>
      <c r="E83" s="7">
        <v>68.400000000000006</v>
      </c>
      <c r="F83" s="8">
        <v>1680</v>
      </c>
      <c r="G83" s="8">
        <f>E83*F83</f>
        <v>114912.00000000001</v>
      </c>
    </row>
    <row r="84" spans="1:7" s="13" customFormat="1" ht="12.75" customHeight="1" x14ac:dyDescent="0.2">
      <c r="A84" s="22" t="s">
        <v>165</v>
      </c>
      <c r="B84" s="23"/>
      <c r="C84" s="23"/>
      <c r="D84" s="23"/>
      <c r="E84" s="23"/>
      <c r="F84" s="23"/>
      <c r="G84" s="24"/>
    </row>
    <row r="85" spans="1:7" s="13" customFormat="1" ht="25.5" x14ac:dyDescent="0.2">
      <c r="A85" s="14">
        <v>63</v>
      </c>
      <c r="B85" s="15" t="s">
        <v>166</v>
      </c>
      <c r="C85" s="16" t="s">
        <v>167</v>
      </c>
      <c r="D85" s="7" t="s">
        <v>80</v>
      </c>
      <c r="E85" s="7">
        <v>56.8</v>
      </c>
      <c r="F85" s="8">
        <v>3850</v>
      </c>
      <c r="G85" s="8">
        <f t="shared" ref="G85:G91" si="5">E85*F85</f>
        <v>218680</v>
      </c>
    </row>
    <row r="86" spans="1:7" s="13" customFormat="1" ht="25.5" x14ac:dyDescent="0.2">
      <c r="A86" s="14">
        <v>64</v>
      </c>
      <c r="B86" s="15" t="s">
        <v>168</v>
      </c>
      <c r="C86" s="16" t="s">
        <v>169</v>
      </c>
      <c r="D86" s="7" t="s">
        <v>23</v>
      </c>
      <c r="E86" s="7">
        <v>38.4</v>
      </c>
      <c r="F86" s="8">
        <v>680</v>
      </c>
      <c r="G86" s="8">
        <f t="shared" si="5"/>
        <v>26112</v>
      </c>
    </row>
    <row r="87" spans="1:7" s="13" customFormat="1" ht="12.75" x14ac:dyDescent="0.2">
      <c r="A87" s="14">
        <v>65</v>
      </c>
      <c r="B87" s="15" t="s">
        <v>170</v>
      </c>
      <c r="C87" s="16" t="s">
        <v>171</v>
      </c>
      <c r="D87" s="7" t="s">
        <v>23</v>
      </c>
      <c r="E87" s="7">
        <v>28.8</v>
      </c>
      <c r="F87" s="8">
        <v>320</v>
      </c>
      <c r="G87" s="8">
        <f t="shared" si="5"/>
        <v>9216</v>
      </c>
    </row>
    <row r="88" spans="1:7" s="13" customFormat="1" ht="25.5" x14ac:dyDescent="0.2">
      <c r="A88" s="14">
        <v>66</v>
      </c>
      <c r="B88" s="15" t="s">
        <v>172</v>
      </c>
      <c r="C88" s="16" t="s">
        <v>173</v>
      </c>
      <c r="D88" s="7" t="s">
        <v>124</v>
      </c>
      <c r="E88" s="7">
        <v>1</v>
      </c>
      <c r="F88" s="8">
        <v>85000</v>
      </c>
      <c r="G88" s="8">
        <f t="shared" si="5"/>
        <v>85000</v>
      </c>
    </row>
    <row r="89" spans="1:7" s="13" customFormat="1" ht="25.5" x14ac:dyDescent="0.2">
      <c r="A89" s="14">
        <v>67</v>
      </c>
      <c r="B89" s="15" t="s">
        <v>174</v>
      </c>
      <c r="C89" s="16" t="s">
        <v>175</v>
      </c>
      <c r="D89" s="7" t="s">
        <v>124</v>
      </c>
      <c r="E89" s="7">
        <v>1</v>
      </c>
      <c r="F89" s="8">
        <v>48000</v>
      </c>
      <c r="G89" s="8">
        <f t="shared" si="5"/>
        <v>48000</v>
      </c>
    </row>
    <row r="90" spans="1:7" s="13" customFormat="1" ht="25.5" x14ac:dyDescent="0.2">
      <c r="A90" s="14">
        <v>68</v>
      </c>
      <c r="B90" s="15" t="s">
        <v>176</v>
      </c>
      <c r="C90" s="16" t="s">
        <v>177</v>
      </c>
      <c r="D90" s="7" t="s">
        <v>23</v>
      </c>
      <c r="E90" s="7">
        <v>780</v>
      </c>
      <c r="F90" s="8">
        <v>32</v>
      </c>
      <c r="G90" s="8">
        <f t="shared" si="5"/>
        <v>24960</v>
      </c>
    </row>
    <row r="91" spans="1:7" s="13" customFormat="1" ht="25.5" x14ac:dyDescent="0.2">
      <c r="A91" s="14">
        <v>69</v>
      </c>
      <c r="B91" s="15" t="s">
        <v>178</v>
      </c>
      <c r="C91" s="16" t="s">
        <v>179</v>
      </c>
      <c r="D91" s="7" t="s">
        <v>124</v>
      </c>
      <c r="E91" s="7">
        <v>1</v>
      </c>
      <c r="F91" s="8">
        <v>35000</v>
      </c>
      <c r="G91" s="8">
        <f t="shared" si="5"/>
        <v>35000</v>
      </c>
    </row>
    <row r="92" spans="1:7" s="13" customFormat="1" ht="12.75" x14ac:dyDescent="0.2">
      <c r="A92" s="17"/>
      <c r="B92" s="17"/>
      <c r="C92" s="17"/>
      <c r="D92" s="17"/>
      <c r="E92" s="17"/>
      <c r="F92" s="17"/>
      <c r="G92" s="17"/>
    </row>
    <row r="93" spans="1:7" s="13" customFormat="1" ht="12.75" x14ac:dyDescent="0.2">
      <c r="A93" s="4" t="s">
        <v>180</v>
      </c>
      <c r="B93" s="4"/>
      <c r="C93" s="4"/>
      <c r="D93" s="4"/>
      <c r="E93" s="4"/>
      <c r="F93" s="4"/>
      <c r="G93" s="18">
        <f>SUM(G11,G12,G13,G14,G16,G17,G18,G19,G20,G21,G22,G23,G24,G26,G27,G28,G30,G31,G33,G34,G35,G37,G38,G39,G40,G42,G43,G44,G45,G46,G47,G49,G50,G51,G52,G53,G54,G55,G57,G58,G59,G60,G61,G62,G63,G65,G66,G67,G68,G69,G70,G71,G72,G73,G75,G76,G77,G78,G79,G81,G82,G83,G85,G86,G87,G88,G89,G90,G91)</f>
        <v>7602118.2000000002</v>
      </c>
    </row>
    <row r="94" spans="1:7" s="13" customFormat="1" ht="12.75" x14ac:dyDescent="0.2">
      <c r="A94" s="4" t="s">
        <v>181</v>
      </c>
      <c r="B94" s="4"/>
      <c r="C94" s="4"/>
      <c r="D94" s="4"/>
      <c r="E94" s="4"/>
      <c r="F94" s="4"/>
      <c r="G94" s="2">
        <f>G93*0.03</f>
        <v>228063.546</v>
      </c>
    </row>
    <row r="95" spans="1:7" s="13" customFormat="1" ht="12.75" x14ac:dyDescent="0.2">
      <c r="A95" s="4" t="s">
        <v>182</v>
      </c>
      <c r="B95" s="4"/>
      <c r="C95" s="4"/>
      <c r="D95" s="4"/>
      <c r="E95" s="4"/>
      <c r="F95" s="4"/>
      <c r="G95" s="2">
        <f>G93*0.1</f>
        <v>760211.82000000007</v>
      </c>
    </row>
    <row r="96" spans="1:7" s="13" customFormat="1" ht="12.75" x14ac:dyDescent="0.2">
      <c r="A96" s="4" t="s">
        <v>196</v>
      </c>
      <c r="B96" s="4"/>
      <c r="C96" s="4"/>
      <c r="D96" s="4"/>
      <c r="E96" s="4"/>
      <c r="F96" s="4"/>
      <c r="G96" s="2">
        <f>(G93+G94+G95)*0.18</f>
        <v>1546270.84188</v>
      </c>
    </row>
    <row r="97" spans="1:7" s="13" customFormat="1" ht="12.75" x14ac:dyDescent="0.2">
      <c r="A97" s="17"/>
      <c r="B97" s="17"/>
      <c r="C97" s="17"/>
      <c r="D97" s="17"/>
      <c r="E97" s="17"/>
      <c r="F97" s="17"/>
      <c r="G97" s="17"/>
    </row>
    <row r="98" spans="1:7" s="13" customFormat="1" ht="12.75" x14ac:dyDescent="0.2">
      <c r="A98" s="4" t="s">
        <v>195</v>
      </c>
      <c r="B98" s="4"/>
      <c r="C98" s="4"/>
      <c r="D98" s="4"/>
      <c r="E98" s="4"/>
      <c r="F98" s="4"/>
      <c r="G98" s="19">
        <f>ROUND(G93+G94+G95+G96,0)</f>
        <v>10136664</v>
      </c>
    </row>
    <row r="99" spans="1:7" s="13" customFormat="1" ht="12.75" x14ac:dyDescent="0.2">
      <c r="A99" s="17"/>
      <c r="B99" s="17"/>
      <c r="C99" s="17"/>
      <c r="D99" s="17"/>
      <c r="E99" s="17"/>
      <c r="F99" s="17"/>
      <c r="G99" s="17"/>
    </row>
    <row r="100" spans="1:7" s="13" customFormat="1" ht="12.75" x14ac:dyDescent="0.2">
      <c r="A100" s="4" t="s">
        <v>183</v>
      </c>
      <c r="B100" s="4"/>
      <c r="C100" s="4"/>
      <c r="D100" s="4"/>
      <c r="E100" s="4"/>
      <c r="F100" s="4"/>
      <c r="G100" s="5">
        <f>ROUND(G98/5200,0)</f>
        <v>1949</v>
      </c>
    </row>
    <row r="101" spans="1:7" s="13" customFormat="1" ht="12.75" x14ac:dyDescent="0.2">
      <c r="A101" s="17"/>
      <c r="B101" s="17"/>
      <c r="C101" s="17"/>
      <c r="D101" s="17"/>
      <c r="E101" s="17"/>
      <c r="F101" s="17"/>
      <c r="G101" s="17"/>
    </row>
    <row r="102" spans="1:7" ht="15.75" customHeight="1" x14ac:dyDescent="0.25">
      <c r="A102" s="20" t="s">
        <v>184</v>
      </c>
      <c r="B102" s="20"/>
      <c r="C102" s="20"/>
      <c r="D102" s="20"/>
      <c r="E102" s="20"/>
      <c r="F102" s="20"/>
      <c r="G102" s="20"/>
    </row>
    <row r="103" spans="1:7" ht="13.5" customHeight="1" x14ac:dyDescent="0.25">
      <c r="A103" s="6" t="s">
        <v>185</v>
      </c>
      <c r="B103" s="6"/>
      <c r="C103" s="6"/>
      <c r="D103" s="6"/>
      <c r="E103" s="6"/>
      <c r="F103" s="6"/>
      <c r="G103" s="6"/>
    </row>
    <row r="104" spans="1:7" ht="13.5" customHeight="1" x14ac:dyDescent="0.25">
      <c r="A104" s="6" t="s">
        <v>186</v>
      </c>
      <c r="B104" s="6"/>
      <c r="C104" s="6"/>
      <c r="D104" s="6"/>
      <c r="E104" s="6"/>
      <c r="F104" s="6"/>
      <c r="G104" s="6"/>
    </row>
    <row r="105" spans="1:7" ht="13.5" customHeight="1" x14ac:dyDescent="0.25">
      <c r="A105" s="6" t="s">
        <v>187</v>
      </c>
      <c r="B105" s="6"/>
      <c r="C105" s="6"/>
      <c r="D105" s="6"/>
      <c r="E105" s="6"/>
      <c r="F105" s="6"/>
      <c r="G105" s="6"/>
    </row>
    <row r="106" spans="1:7" ht="13.5" customHeight="1" x14ac:dyDescent="0.25">
      <c r="A106" s="6" t="s">
        <v>188</v>
      </c>
      <c r="B106" s="6"/>
      <c r="C106" s="6"/>
      <c r="D106" s="6"/>
      <c r="E106" s="6"/>
      <c r="F106" s="6"/>
      <c r="G106" s="6"/>
    </row>
    <row r="107" spans="1:7" ht="13.5" customHeight="1" x14ac:dyDescent="0.25">
      <c r="A107" s="6" t="s">
        <v>189</v>
      </c>
      <c r="B107" s="6"/>
      <c r="C107" s="6"/>
      <c r="D107" s="6"/>
      <c r="E107" s="6"/>
      <c r="F107" s="6"/>
      <c r="G107" s="6"/>
    </row>
    <row r="108" spans="1:7" ht="13.5" customHeight="1" x14ac:dyDescent="0.25">
      <c r="A108" s="6" t="s">
        <v>190</v>
      </c>
      <c r="B108" s="6"/>
      <c r="C108" s="6"/>
      <c r="D108" s="6"/>
      <c r="E108" s="6"/>
      <c r="F108" s="6"/>
      <c r="G108" s="6"/>
    </row>
    <row r="109" spans="1:7" ht="13.5" customHeight="1" x14ac:dyDescent="0.25">
      <c r="A109" s="6" t="s">
        <v>191</v>
      </c>
      <c r="B109" s="6"/>
      <c r="C109" s="6"/>
      <c r="D109" s="6"/>
      <c r="E109" s="6"/>
      <c r="F109" s="6"/>
      <c r="G109" s="6"/>
    </row>
    <row r="110" spans="1:7" ht="13.5" customHeight="1" x14ac:dyDescent="0.25">
      <c r="A110" s="6" t="s">
        <v>192</v>
      </c>
      <c r="B110" s="6"/>
      <c r="C110" s="6"/>
      <c r="D110" s="6"/>
      <c r="E110" s="6"/>
      <c r="F110" s="6"/>
      <c r="G110" s="6"/>
    </row>
    <row r="111" spans="1:7" ht="13.5" customHeight="1" x14ac:dyDescent="0.25">
      <c r="A111" s="6" t="s">
        <v>193</v>
      </c>
      <c r="B111" s="6"/>
      <c r="C111" s="6"/>
      <c r="D111" s="6"/>
      <c r="E111" s="6"/>
      <c r="F111" s="6"/>
      <c r="G111" s="6"/>
    </row>
    <row r="112" spans="1:7" x14ac:dyDescent="0.25">
      <c r="A112" s="3"/>
      <c r="B112" s="3"/>
      <c r="C112" s="3"/>
      <c r="D112" s="3"/>
      <c r="E112" s="3"/>
      <c r="F112" s="3"/>
      <c r="G112" s="3"/>
    </row>
    <row r="113" spans="1:7" x14ac:dyDescent="0.25">
      <c r="A113" s="21" t="s">
        <v>194</v>
      </c>
      <c r="B113" s="21"/>
      <c r="C113" s="21"/>
      <c r="D113" s="21"/>
      <c r="E113" s="21"/>
      <c r="F113" s="21"/>
      <c r="G113" s="21"/>
    </row>
    <row r="114" spans="1:7" ht="6" customHeight="1" x14ac:dyDescent="0.25">
      <c r="A114" s="1"/>
      <c r="B114" s="1"/>
      <c r="C114" s="1"/>
      <c r="D114" s="1"/>
      <c r="E114" s="1"/>
      <c r="F114" s="1"/>
      <c r="G114" s="1"/>
    </row>
  </sheetData>
  <mergeCells count="44">
    <mergeCell ref="A111:G111"/>
    <mergeCell ref="A113:G113"/>
    <mergeCell ref="A1:G1"/>
    <mergeCell ref="A2:G2"/>
    <mergeCell ref="A106:G106"/>
    <mergeCell ref="A107:G107"/>
    <mergeCell ref="A108:G108"/>
    <mergeCell ref="A109:G109"/>
    <mergeCell ref="A110:G110"/>
    <mergeCell ref="A100:F100"/>
    <mergeCell ref="A102:G102"/>
    <mergeCell ref="A103:G103"/>
    <mergeCell ref="A104:G104"/>
    <mergeCell ref="A105:G105"/>
    <mergeCell ref="A93:F93"/>
    <mergeCell ref="A94:F94"/>
    <mergeCell ref="A95:F95"/>
    <mergeCell ref="A96:F96"/>
    <mergeCell ref="A98:F98"/>
    <mergeCell ref="A56:G56"/>
    <mergeCell ref="A64:G64"/>
    <mergeCell ref="A74:G74"/>
    <mergeCell ref="A80:G80"/>
    <mergeCell ref="A84:G84"/>
    <mergeCell ref="A29:G29"/>
    <mergeCell ref="A32:G32"/>
    <mergeCell ref="A36:G36"/>
    <mergeCell ref="A41:G41"/>
    <mergeCell ref="A48:G48"/>
    <mergeCell ref="A8:B8"/>
    <mergeCell ref="C8:G8"/>
    <mergeCell ref="A10:G10"/>
    <mergeCell ref="A15:G15"/>
    <mergeCell ref="A25:G25"/>
    <mergeCell ref="A5:B5"/>
    <mergeCell ref="C5:G5"/>
    <mergeCell ref="A6:B6"/>
    <mergeCell ref="C6:G6"/>
    <mergeCell ref="A7:B7"/>
    <mergeCell ref="C7:G7"/>
    <mergeCell ref="A3:B3"/>
    <mergeCell ref="C3:G3"/>
    <mergeCell ref="A4:B4"/>
    <mergeCell ref="C4:G4"/>
  </mergeCells>
  <pageMargins left="0.5" right="0.5" top="0.75" bottom="0.75" header="0.511811023622047" footer="0.511811023622047"/>
  <pageSetup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BOQ - G+2 Residential</vt:lpstr>
      <vt:lpstr>'BOQ - G+2 Residential'!Print_Titles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Pintu Kumar Singh</cp:lastModifiedBy>
  <cp:revision>0</cp:revision>
  <dcterms:created xsi:type="dcterms:W3CDTF">2026-05-19T19:08:38Z</dcterms:created>
  <dcterms:modified xsi:type="dcterms:W3CDTF">2026-05-19T19:20:12Z</dcterms:modified>
  <dc:language>en-US</dc:language>
</cp:coreProperties>
</file>